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30" windowHeight="4755" activeTab="1"/>
  </bookViews>
  <sheets>
    <sheet name="Шапка" sheetId="1" r:id="rId1"/>
    <sheet name="план" sheetId="2" r:id="rId2"/>
  </sheets>
  <definedNames>
    <definedName name="_xlnm.Print_Area" localSheetId="1">'план'!$A$1:$S$51</definedName>
  </definedNames>
  <calcPr fullCalcOnLoad="1"/>
</workbook>
</file>

<file path=xl/sharedStrings.xml><?xml version="1.0" encoding="utf-8"?>
<sst xmlns="http://schemas.openxmlformats.org/spreadsheetml/2006/main" count="226" uniqueCount="130">
  <si>
    <t>Екзаменів</t>
  </si>
  <si>
    <t>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</si>
  <si>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</si>
  <si>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</si>
  <si>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</si>
  <si>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</si>
  <si>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</si>
  <si>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</si>
  <si>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</si>
  <si>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</si>
  <si>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</si>
  <si>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</si>
  <si>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</si>
  <si>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Канікули</t>
  </si>
  <si>
    <t>Курс</t>
  </si>
  <si>
    <t>Т</t>
  </si>
  <si>
    <t>С</t>
  </si>
  <si>
    <t>К</t>
  </si>
  <si>
    <t>П</t>
  </si>
  <si>
    <t>Разом</t>
  </si>
  <si>
    <t>Семестр</t>
  </si>
  <si>
    <t>Тижні</t>
  </si>
  <si>
    <t>П - практика</t>
  </si>
  <si>
    <t>Виробнича</t>
  </si>
  <si>
    <t>К - канікули</t>
  </si>
  <si>
    <t>Дипломна робота</t>
  </si>
  <si>
    <t>ІІІ. ПЛАН НАВЧАЛЬНОГО ПРОЦЕСУ</t>
  </si>
  <si>
    <t>НАЗВА НАВЧАЛЬНИХ ДИСЦИПЛІН</t>
  </si>
  <si>
    <t>Розподіл за семестрами</t>
  </si>
  <si>
    <t>Кількість кредитів ECTS</t>
  </si>
  <si>
    <t>Кількість годин</t>
  </si>
  <si>
    <t>Контрольні  роботи</t>
  </si>
  <si>
    <t>Розрахункові роботи</t>
  </si>
  <si>
    <t>Загальний обсяг</t>
  </si>
  <si>
    <t>Аудиторних</t>
  </si>
  <si>
    <t>Самостійна робота</t>
  </si>
  <si>
    <t>Всього</t>
  </si>
  <si>
    <t>у тому числі:</t>
  </si>
  <si>
    <t>Лекції</t>
  </si>
  <si>
    <t>Лабораторні</t>
  </si>
  <si>
    <t>Практичні</t>
  </si>
  <si>
    <t>Семінари</t>
  </si>
  <si>
    <t>Кількість екзаменів</t>
  </si>
  <si>
    <t>Кількість заліків</t>
  </si>
  <si>
    <t>Виробнича практика</t>
  </si>
  <si>
    <t>Переддипломна практика</t>
  </si>
  <si>
    <t>Атестація</t>
  </si>
  <si>
    <t>16 тиж.</t>
  </si>
  <si>
    <t>Д</t>
  </si>
  <si>
    <t>// - атестаційний екзамен</t>
  </si>
  <si>
    <t>АТЕСТАЦІЯ</t>
  </si>
  <si>
    <t>ПРАКТИКИ</t>
  </si>
  <si>
    <t>1.1. Цикл гуманітарної та соціально-економічної підготовки</t>
  </si>
  <si>
    <t>1.2. Цикл фундаментальної підготовки</t>
  </si>
  <si>
    <t>1.3. Цикл професійної та практичної підготовки</t>
  </si>
  <si>
    <t xml:space="preserve">1. НОРМАТИВНІ  НАВЧАЛЬНІ ДИСЦИПЛІНИ </t>
  </si>
  <si>
    <t>2. ДИСЦИПЛІНИ ЗА ВИБОРОМ</t>
  </si>
  <si>
    <t>Глобальні проблеми сучасності</t>
  </si>
  <si>
    <t>Технології розподілених систем та паралельні обчислення</t>
  </si>
  <si>
    <t>Мови прикладного програмування</t>
  </si>
  <si>
    <r>
      <t>“</t>
    </r>
    <r>
      <rPr>
        <i/>
        <sz val="12"/>
        <rFont val="Times New Roman"/>
        <family val="1"/>
      </rPr>
      <t>Затверджую</t>
    </r>
    <r>
      <rPr>
        <sz val="12"/>
        <rFont val="Times New Roman"/>
        <family val="1"/>
      </rPr>
      <t xml:space="preserve">”  </t>
    </r>
  </si>
  <si>
    <t>Ректор</t>
  </si>
  <si>
    <t>____________________</t>
  </si>
  <si>
    <t xml:space="preserve">         МІНІСТЕРСТВО ОСВІТИ І НАУКИ УКРАЇНИ       </t>
  </si>
  <si>
    <t>Рівень вищої освіти</t>
  </si>
  <si>
    <t>“____” __________ 20___ р.</t>
  </si>
  <si>
    <t>( назва центрального органу виконавчої влади, власник )</t>
  </si>
  <si>
    <t>(освітньо-кваліфікаційний рівень)</t>
  </si>
  <si>
    <t xml:space="preserve">            Харківський національний університет імені В. Н. Каразіна        </t>
  </si>
  <si>
    <t>( повна назва вищого навчального закладу )</t>
  </si>
  <si>
    <t xml:space="preserve">                                              Н А В Ч А Л Ь Н И Й      П Л А Н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</si>
  <si>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</si>
  <si>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</si>
  <si>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r>
      <t xml:space="preserve">                                        </t>
    </r>
    <r>
      <rPr>
        <b/>
        <sz val="12"/>
        <rFont val="Times New Roman"/>
        <family val="1"/>
      </rPr>
      <t xml:space="preserve">Форма навчання </t>
    </r>
    <r>
      <rPr>
        <b/>
        <u val="single"/>
        <sz val="12"/>
        <rFont val="Times New Roman"/>
        <family val="1"/>
      </rPr>
      <t>денна</t>
    </r>
  </si>
  <si>
    <t>І. ГРАФІК ОСВІТНЬОГО ПРОЦЕСУ</t>
  </si>
  <si>
    <t>Березень</t>
  </si>
  <si>
    <t xml:space="preserve">II. ЗВЕДЕНІ ДНІ З БЮДЖЕТУ ЧАСУ, тижні </t>
  </si>
  <si>
    <t>Теоретичне                  навчання</t>
  </si>
  <si>
    <t>Екзамени</t>
  </si>
  <si>
    <t>Практики</t>
  </si>
  <si>
    <t>Дипломне проектув.</t>
  </si>
  <si>
    <t>УМОВНІ  ПОЗНАЧЕННЯ:</t>
  </si>
  <si>
    <t>Назва   практики</t>
  </si>
  <si>
    <t>Т - теоретичне навчання</t>
  </si>
  <si>
    <t>С - екзаменаційна сесія</t>
  </si>
  <si>
    <t>Д - дипломне проектування та захист</t>
  </si>
  <si>
    <t>захист</t>
  </si>
  <si>
    <t>Термін навчання – 2 роки на базі</t>
  </si>
  <si>
    <t>ступеня бакалавр</t>
  </si>
  <si>
    <t>Кваліфікація:    магістр з прикладної фізики та наноматеріалів, прикладна фізика</t>
  </si>
  <si>
    <t>Переддипломна</t>
  </si>
  <si>
    <t>1 курс</t>
  </si>
  <si>
    <t>2 курс</t>
  </si>
  <si>
    <t>Шифр</t>
  </si>
  <si>
    <t>Курсові  роботи, реферати</t>
  </si>
  <si>
    <t xml:space="preserve">Усього за циклом 1.1. </t>
  </si>
  <si>
    <t xml:space="preserve">Усього за циклом 1.2. </t>
  </si>
  <si>
    <t>2.1. Цикл гуманітарної та соціально-економічної підготовки</t>
  </si>
  <si>
    <t xml:space="preserve">Усього за циклом 1.3. </t>
  </si>
  <si>
    <t xml:space="preserve">Усього за циклом 2.1. </t>
  </si>
  <si>
    <t>2.3. Цикл професійної та практичної підготовки</t>
  </si>
  <si>
    <t xml:space="preserve">Усього за циклом 2.3. </t>
  </si>
  <si>
    <t>Кількість годин на тиждень</t>
  </si>
  <si>
    <t>Кількість контрольних робіт</t>
  </si>
  <si>
    <t>Кількість курсових робіт</t>
  </si>
  <si>
    <t xml:space="preserve">Усього за вибором </t>
  </si>
  <si>
    <t>Усього за нормативною частиною</t>
  </si>
  <si>
    <t>семестри</t>
  </si>
  <si>
    <t>другий (магістероський) рівень</t>
  </si>
  <si>
    <t>підготовки магістра                 з   галузі знань 10 Природничі науки</t>
  </si>
  <si>
    <t>Чинники успішного  працевлаштування  за фахом / Дисципліна 1</t>
  </si>
  <si>
    <t>Нормативні навчальні дисципліни</t>
  </si>
  <si>
    <t>Дисципліни за вибором</t>
  </si>
  <si>
    <t>Загальна кількість кредитів ECTS</t>
  </si>
  <si>
    <t>ЗВЕДЕНІ    ДАНІ</t>
  </si>
  <si>
    <t>Назва</t>
  </si>
  <si>
    <t>Затверджено Вченою радою університету</t>
  </si>
  <si>
    <t xml:space="preserve">          протокол №  8  від " 24" червня  2016 р. </t>
  </si>
  <si>
    <t xml:space="preserve">                        (підпис, прізвище та ініціали)</t>
  </si>
  <si>
    <t>Підготовка та захист дипломної роботи</t>
  </si>
  <si>
    <r>
      <t>1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, 2</t>
    </r>
    <r>
      <rPr>
        <vertAlign val="superscript"/>
        <sz val="12"/>
        <rFont val="Times New Roman"/>
        <family val="1"/>
      </rPr>
      <t xml:space="preserve">6 </t>
    </r>
  </si>
  <si>
    <t>Усього</t>
  </si>
  <si>
    <r>
      <rPr>
        <b/>
        <sz val="12"/>
        <rFont val="Times New Roman"/>
        <family val="1"/>
      </rPr>
      <t>Спеціальністю  105 "Прикладна фізика та наноматеріали"   (Освітня програма  "Медична фізика")</t>
    </r>
  </si>
  <si>
    <r>
      <rPr>
        <b/>
        <sz val="12"/>
        <rFont val="Times New Roman"/>
        <family val="1"/>
      </rPr>
      <t>Спеціалізація:  медична фізика</t>
    </r>
  </si>
  <si>
    <r>
      <t>8</t>
    </r>
    <r>
      <rPr>
        <sz val="10"/>
        <rFont val="Times New Roman"/>
        <family val="1"/>
      </rPr>
      <t>мф</t>
    </r>
  </si>
  <si>
    <t xml:space="preserve">  С/к спеціалізації "Медична фізика"</t>
  </si>
  <si>
    <t>Загальна кількість                                                     Семестр</t>
  </si>
  <si>
    <r>
      <t>1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, 2</t>
    </r>
    <r>
      <rPr>
        <vertAlign val="superscript"/>
        <sz val="12"/>
        <rFont val="Times New Roman"/>
        <family val="1"/>
      </rPr>
      <t xml:space="preserve">4 </t>
    </r>
  </si>
  <si>
    <r>
      <t>1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2</t>
    </r>
    <r>
      <rPr>
        <vertAlign val="superscript"/>
        <sz val="12"/>
        <rFont val="Times New Roman"/>
        <family val="1"/>
      </rPr>
      <t xml:space="preserve">1 </t>
    </r>
  </si>
  <si>
    <t>Декан факультету       _____________________ Гірка І.О.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</si>
</sst>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&quot;р.&quot;\ #,##0;\-&quot;р.&quot;\ #,##0"/>
    <numFmt numFmtId="182" formatCode="&quot;р.&quot;\ #,##0;[Red]\-&quot;р.&quot;\ #,##0"/>
    <numFmt numFmtId="183" formatCode="&quot;р.&quot;\ #,##0.00;\-&quot;р.&quot;\ #,##0.00"/>
    <numFmt numFmtId="184" formatCode="&quot;р.&quot;\ #,##0.00;[Red]\-&quot;р.&quot;\ #,##0.00"/>
    <numFmt numFmtId="185" formatCode="_-&quot;р.&quot;\ * #,##0_-;\-&quot;р.&quot;\ * #,##0_-;_-&quot;р.&quot;\ * &quot;-&quot;_-;_-@_-"/>
    <numFmt numFmtId="186" formatCode="_-* #,##0_-;\-* #,##0_-;_-* &quot;-&quot;_-;_-@_-"/>
    <numFmt numFmtId="187" formatCode="_-&quot;р.&quot;\ * #,##0.00_-;\-&quot;р.&quot;\ * #,##0.00_-;_-&quot;р.&quot;\ * &quot;-&quot;??_-;_-@_-"/>
    <numFmt numFmtId="188" formatCode="_-* #,##0.00_-;\-* #,##0.00_-;_-* &quot;-&quot;??_-;_-@_-"/>
    <numFmt numFmtId="189" formatCode="[&lt;=9999999]###\-####;\(###\)\ ###\-####"/>
    <numFmt numFmtId="190" formatCode="0.0"/>
  </numFmts>
  <fonts count="2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1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textRotation="90"/>
    </xf>
    <xf numFmtId="0" fontId="12" fillId="0" borderId="6" xfId="0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  <xf numFmtId="0" fontId="18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28</xdr:row>
      <xdr:rowOff>0</xdr:rowOff>
    </xdr:from>
    <xdr:to>
      <xdr:col>1</xdr:col>
      <xdr:colOff>2952750</xdr:colOff>
      <xdr:row>28</xdr:row>
      <xdr:rowOff>0</xdr:rowOff>
    </xdr:to>
    <xdr:sp>
      <xdr:nvSpPr>
        <xdr:cNvPr id="1" name="Line 8"/>
        <xdr:cNvSpPr>
          <a:spLocks/>
        </xdr:cNvSpPr>
      </xdr:nvSpPr>
      <xdr:spPr>
        <a:xfrm>
          <a:off x="325755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51</xdr:row>
      <xdr:rowOff>0</xdr:rowOff>
    </xdr:from>
    <xdr:to>
      <xdr:col>2</xdr:col>
      <xdr:colOff>209550</xdr:colOff>
      <xdr:row>51</xdr:row>
      <xdr:rowOff>0</xdr:rowOff>
    </xdr:to>
    <xdr:sp>
      <xdr:nvSpPr>
        <xdr:cNvPr id="2" name="Rectangle 39"/>
        <xdr:cNvSpPr>
          <a:spLocks/>
        </xdr:cNvSpPr>
      </xdr:nvSpPr>
      <xdr:spPr>
        <a:xfrm>
          <a:off x="4667250" y="1085850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2952750</xdr:colOff>
      <xdr:row>51</xdr:row>
      <xdr:rowOff>0</xdr:rowOff>
    </xdr:from>
    <xdr:to>
      <xdr:col>1</xdr:col>
      <xdr:colOff>2952750</xdr:colOff>
      <xdr:row>51</xdr:row>
      <xdr:rowOff>0</xdr:rowOff>
    </xdr:to>
    <xdr:sp>
      <xdr:nvSpPr>
        <xdr:cNvPr id="3" name="Line 41"/>
        <xdr:cNvSpPr>
          <a:spLocks/>
        </xdr:cNvSpPr>
      </xdr:nvSpPr>
      <xdr:spPr>
        <a:xfrm>
          <a:off x="32575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zoomScaleSheetLayoutView="100" workbookViewId="0" topLeftCell="A16">
      <selection activeCell="N57" sqref="N57"/>
    </sheetView>
  </sheetViews>
  <sheetFormatPr defaultColWidth="9.00390625" defaultRowHeight="12.75"/>
  <cols>
    <col min="1" max="1" width="3.75390625" style="0" customWidth="1"/>
    <col min="2" max="53" width="2.75390625" style="0" customWidth="1"/>
  </cols>
  <sheetData>
    <row r="1" spans="1:5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5.75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5"/>
      <c r="K2" s="5"/>
      <c r="L2" s="5"/>
      <c r="M2" s="5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1:53" ht="15.75">
      <c r="A3" s="7" t="s">
        <v>61</v>
      </c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8"/>
      <c r="AN3" s="8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38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9"/>
      <c r="AL4" s="5"/>
    </row>
    <row r="5" spans="1:53" ht="15.75">
      <c r="A5" s="79" t="s">
        <v>62</v>
      </c>
      <c r="B5" s="79"/>
      <c r="C5" s="79"/>
      <c r="D5" s="79"/>
      <c r="E5" s="79"/>
      <c r="F5" s="79"/>
      <c r="G5" s="79"/>
      <c r="H5" s="79"/>
      <c r="I5" s="79"/>
      <c r="J5" s="79"/>
      <c r="K5" s="7"/>
      <c r="L5" s="82" t="s">
        <v>63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10"/>
      <c r="AM5" s="83" t="s">
        <v>64</v>
      </c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1:53" ht="15.75">
      <c r="A6" s="84" t="s">
        <v>65</v>
      </c>
      <c r="B6" s="84"/>
      <c r="C6" s="84"/>
      <c r="D6" s="84"/>
      <c r="E6" s="84"/>
      <c r="F6" s="84"/>
      <c r="G6" s="84"/>
      <c r="H6" s="84"/>
      <c r="I6" s="84"/>
      <c r="J6" s="84"/>
      <c r="K6" s="7"/>
      <c r="L6" s="5"/>
      <c r="M6" s="85" t="s">
        <v>66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5"/>
      <c r="AM6" s="83" t="s">
        <v>67</v>
      </c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spans="1:5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6" t="s">
        <v>68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5"/>
      <c r="AM7" s="87" t="s">
        <v>108</v>
      </c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</row>
    <row r="8" spans="1:38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5" t="s">
        <v>69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5"/>
    </row>
    <row r="9" spans="1:5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5"/>
      <c r="AM9" s="88" t="s">
        <v>87</v>
      </c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</row>
    <row r="10" spans="1:53" ht="15.75">
      <c r="A10" s="89" t="s">
        <v>70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5"/>
      <c r="AM10" s="88" t="s">
        <v>88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1:53" ht="15.75">
      <c r="A11" s="90" t="s">
        <v>109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5"/>
      <c r="AM11" s="91" t="s">
        <v>89</v>
      </c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</row>
    <row r="12" spans="1:53" ht="12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5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</row>
    <row r="13" spans="1:53" ht="15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5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</row>
    <row r="14" spans="1:53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5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</row>
    <row r="15" spans="1:53" ht="15.75">
      <c r="A15" s="93" t="s">
        <v>122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12.75">
      <c r="A16" s="85" t="s">
        <v>71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5.75">
      <c r="A17" s="93" t="s">
        <v>123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3" ht="12.75">
      <c r="A18" s="85" t="s">
        <v>72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5.75">
      <c r="A19" s="79" t="s">
        <v>73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4.25">
      <c r="A21" s="94" t="s">
        <v>74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.75">
      <c r="A22" s="95" t="s">
        <v>14</v>
      </c>
      <c r="B22" s="97" t="s">
        <v>2</v>
      </c>
      <c r="C22" s="98"/>
      <c r="D22" s="98"/>
      <c r="E22" s="99"/>
      <c r="F22" s="97" t="s">
        <v>3</v>
      </c>
      <c r="G22" s="98"/>
      <c r="H22" s="98"/>
      <c r="I22" s="99"/>
      <c r="J22" s="97" t="s">
        <v>4</v>
      </c>
      <c r="K22" s="98"/>
      <c r="L22" s="98"/>
      <c r="M22" s="98"/>
      <c r="N22" s="99"/>
      <c r="O22" s="97" t="s">
        <v>5</v>
      </c>
      <c r="P22" s="98"/>
      <c r="Q22" s="98"/>
      <c r="R22" s="99"/>
      <c r="S22" s="97" t="s">
        <v>6</v>
      </c>
      <c r="T22" s="98"/>
      <c r="U22" s="98"/>
      <c r="V22" s="98"/>
      <c r="W22" s="100" t="s">
        <v>7</v>
      </c>
      <c r="X22" s="100"/>
      <c r="Y22" s="100"/>
      <c r="Z22" s="100"/>
      <c r="AA22" s="98" t="s">
        <v>75</v>
      </c>
      <c r="AB22" s="98"/>
      <c r="AC22" s="98"/>
      <c r="AD22" s="98"/>
      <c r="AE22" s="99"/>
      <c r="AF22" s="97" t="s">
        <v>8</v>
      </c>
      <c r="AG22" s="98"/>
      <c r="AH22" s="98"/>
      <c r="AI22" s="99"/>
      <c r="AJ22" s="97" t="s">
        <v>9</v>
      </c>
      <c r="AK22" s="98"/>
      <c r="AL22" s="98"/>
      <c r="AM22" s="98"/>
      <c r="AN22" s="99"/>
      <c r="AO22" s="97" t="s">
        <v>10</v>
      </c>
      <c r="AP22" s="98"/>
      <c r="AQ22" s="98"/>
      <c r="AR22" s="99"/>
      <c r="AS22" s="97" t="s">
        <v>11</v>
      </c>
      <c r="AT22" s="98"/>
      <c r="AU22" s="98"/>
      <c r="AV22" s="98"/>
      <c r="AW22" s="98" t="s">
        <v>12</v>
      </c>
      <c r="AX22" s="98"/>
      <c r="AY22" s="98"/>
      <c r="AZ22" s="98"/>
      <c r="BA22" s="99"/>
    </row>
    <row r="23" spans="1:53" ht="14.25">
      <c r="A23" s="96"/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2">
        <v>17</v>
      </c>
      <c r="S23" s="12">
        <v>18</v>
      </c>
      <c r="T23" s="12">
        <v>19</v>
      </c>
      <c r="U23" s="12">
        <v>20</v>
      </c>
      <c r="V23" s="12">
        <v>21</v>
      </c>
      <c r="W23" s="12">
        <v>22</v>
      </c>
      <c r="X23" s="12">
        <v>23</v>
      </c>
      <c r="Y23" s="12">
        <v>24</v>
      </c>
      <c r="Z23" s="12">
        <v>25</v>
      </c>
      <c r="AA23" s="12">
        <v>26</v>
      </c>
      <c r="AB23" s="12">
        <v>27</v>
      </c>
      <c r="AC23" s="12">
        <v>28</v>
      </c>
      <c r="AD23" s="12">
        <v>29</v>
      </c>
      <c r="AE23" s="12">
        <v>30</v>
      </c>
      <c r="AF23" s="12">
        <v>31</v>
      </c>
      <c r="AG23" s="12">
        <v>32</v>
      </c>
      <c r="AH23" s="12">
        <v>33</v>
      </c>
      <c r="AI23" s="12">
        <v>34</v>
      </c>
      <c r="AJ23" s="12">
        <v>35</v>
      </c>
      <c r="AK23" s="12">
        <v>36</v>
      </c>
      <c r="AL23" s="12">
        <v>37</v>
      </c>
      <c r="AM23" s="12">
        <v>38</v>
      </c>
      <c r="AN23" s="12">
        <v>39</v>
      </c>
      <c r="AO23" s="12">
        <v>40</v>
      </c>
      <c r="AP23" s="12">
        <v>41</v>
      </c>
      <c r="AQ23" s="12">
        <v>42</v>
      </c>
      <c r="AR23" s="12">
        <v>43</v>
      </c>
      <c r="AS23" s="12">
        <v>44</v>
      </c>
      <c r="AT23" s="12">
        <v>45</v>
      </c>
      <c r="AU23" s="12">
        <v>46</v>
      </c>
      <c r="AV23" s="12">
        <v>47</v>
      </c>
      <c r="AW23" s="12">
        <v>48</v>
      </c>
      <c r="AX23" s="12">
        <v>49</v>
      </c>
      <c r="AY23" s="12">
        <v>50</v>
      </c>
      <c r="AZ23" s="12">
        <v>51</v>
      </c>
      <c r="BA23" s="12">
        <v>52</v>
      </c>
    </row>
    <row r="24" spans="1:53" ht="12.75">
      <c r="A24" s="13">
        <v>1</v>
      </c>
      <c r="B24" s="13" t="s">
        <v>15</v>
      </c>
      <c r="C24" s="13" t="s">
        <v>15</v>
      </c>
      <c r="D24" s="13" t="s">
        <v>15</v>
      </c>
      <c r="E24" s="13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13" t="s">
        <v>15</v>
      </c>
      <c r="M24" s="13" t="s">
        <v>15</v>
      </c>
      <c r="N24" s="13" t="s">
        <v>15</v>
      </c>
      <c r="O24" s="13" t="s">
        <v>15</v>
      </c>
      <c r="P24" s="13" t="s">
        <v>15</v>
      </c>
      <c r="Q24" s="13" t="s">
        <v>15</v>
      </c>
      <c r="R24" s="13" t="s">
        <v>16</v>
      </c>
      <c r="S24" s="13" t="s">
        <v>16</v>
      </c>
      <c r="T24" s="13" t="s">
        <v>16</v>
      </c>
      <c r="U24" s="13" t="s">
        <v>17</v>
      </c>
      <c r="V24" s="13" t="s">
        <v>17</v>
      </c>
      <c r="W24" s="13" t="s">
        <v>17</v>
      </c>
      <c r="X24" s="13" t="s">
        <v>17</v>
      </c>
      <c r="Y24" s="13" t="s">
        <v>15</v>
      </c>
      <c r="Z24" s="13" t="s">
        <v>15</v>
      </c>
      <c r="AA24" s="13" t="s">
        <v>15</v>
      </c>
      <c r="AB24" s="13" t="s">
        <v>15</v>
      </c>
      <c r="AC24" s="13" t="s">
        <v>15</v>
      </c>
      <c r="AD24" s="13" t="s">
        <v>15</v>
      </c>
      <c r="AE24" s="13" t="s">
        <v>15</v>
      </c>
      <c r="AF24" s="13" t="s">
        <v>15</v>
      </c>
      <c r="AG24" s="13" t="s">
        <v>15</v>
      </c>
      <c r="AH24" s="13" t="s">
        <v>15</v>
      </c>
      <c r="AI24" s="13" t="s">
        <v>15</v>
      </c>
      <c r="AJ24" s="13" t="s">
        <v>15</v>
      </c>
      <c r="AK24" s="13" t="s">
        <v>15</v>
      </c>
      <c r="AL24" s="13" t="s">
        <v>15</v>
      </c>
      <c r="AM24" s="13" t="s">
        <v>15</v>
      </c>
      <c r="AN24" s="13" t="s">
        <v>15</v>
      </c>
      <c r="AO24" s="13" t="s">
        <v>16</v>
      </c>
      <c r="AP24" s="13" t="s">
        <v>16</v>
      </c>
      <c r="AQ24" s="13" t="s">
        <v>16</v>
      </c>
      <c r="AR24" s="13" t="s">
        <v>17</v>
      </c>
      <c r="AS24" s="13" t="s">
        <v>17</v>
      </c>
      <c r="AT24" s="13" t="s">
        <v>17</v>
      </c>
      <c r="AU24" s="13" t="s">
        <v>17</v>
      </c>
      <c r="AV24" s="13" t="s">
        <v>17</v>
      </c>
      <c r="AW24" s="13" t="s">
        <v>17</v>
      </c>
      <c r="AX24" s="13" t="s">
        <v>17</v>
      </c>
      <c r="AY24" s="13" t="s">
        <v>17</v>
      </c>
      <c r="AZ24" s="13" t="s">
        <v>17</v>
      </c>
      <c r="BA24" s="13" t="s">
        <v>17</v>
      </c>
    </row>
    <row r="25" spans="1:53" ht="12.75">
      <c r="A25" s="13">
        <v>2</v>
      </c>
      <c r="B25" s="2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  <c r="K25" s="2" t="s">
        <v>18</v>
      </c>
      <c r="L25" s="2" t="s">
        <v>18</v>
      </c>
      <c r="M25" s="2" t="s">
        <v>18</v>
      </c>
      <c r="N25" s="2" t="s">
        <v>18</v>
      </c>
      <c r="O25" s="2" t="s">
        <v>18</v>
      </c>
      <c r="P25" s="2" t="s">
        <v>18</v>
      </c>
      <c r="Q25" s="2" t="s">
        <v>18</v>
      </c>
      <c r="R25" s="2" t="s">
        <v>18</v>
      </c>
      <c r="S25" s="2" t="s">
        <v>18</v>
      </c>
      <c r="T25" s="2" t="s">
        <v>18</v>
      </c>
      <c r="U25" s="2" t="s">
        <v>18</v>
      </c>
      <c r="V25" s="2" t="s">
        <v>18</v>
      </c>
      <c r="W25" s="2" t="s">
        <v>18</v>
      </c>
      <c r="X25" s="2" t="s">
        <v>17</v>
      </c>
      <c r="Y25" s="2" t="s">
        <v>18</v>
      </c>
      <c r="Z25" s="2" t="s">
        <v>18</v>
      </c>
      <c r="AA25" s="2" t="s">
        <v>18</v>
      </c>
      <c r="AB25" s="2" t="s">
        <v>18</v>
      </c>
      <c r="AC25" s="2" t="s">
        <v>18</v>
      </c>
      <c r="AD25" s="2" t="s">
        <v>18</v>
      </c>
      <c r="AE25" s="2" t="s">
        <v>18</v>
      </c>
      <c r="AF25" s="2" t="s">
        <v>18</v>
      </c>
      <c r="AG25" s="2" t="s">
        <v>18</v>
      </c>
      <c r="AH25" s="2" t="s">
        <v>18</v>
      </c>
      <c r="AI25" s="2" t="s">
        <v>18</v>
      </c>
      <c r="AJ25" s="2" t="s">
        <v>18</v>
      </c>
      <c r="AK25" s="2" t="s">
        <v>18</v>
      </c>
      <c r="AL25" s="2" t="s">
        <v>18</v>
      </c>
      <c r="AM25" s="2" t="s">
        <v>18</v>
      </c>
      <c r="AN25" s="2" t="s">
        <v>18</v>
      </c>
      <c r="AO25" s="65" t="s">
        <v>48</v>
      </c>
      <c r="AP25" s="65" t="s">
        <v>48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17"/>
      <c r="P26" s="17"/>
      <c r="Q26" s="17"/>
      <c r="R26" s="17"/>
      <c r="S26" s="17"/>
      <c r="T26" s="17"/>
      <c r="U26" s="17"/>
      <c r="V26" s="17"/>
      <c r="W26" s="4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4"/>
      <c r="AO26" s="17"/>
      <c r="AP26" s="17"/>
      <c r="AQ26" s="17"/>
      <c r="AR26" s="17"/>
      <c r="AS26" s="17"/>
      <c r="AT26" s="17"/>
      <c r="AU26" s="17"/>
      <c r="AV26" s="17"/>
      <c r="AW26" s="4"/>
      <c r="AX26" s="17"/>
      <c r="AY26" s="17"/>
      <c r="AZ26" s="17"/>
      <c r="BA26" s="17"/>
    </row>
    <row r="27" spans="1:5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4"/>
      <c r="AS27" s="17"/>
      <c r="AT27" s="17"/>
      <c r="AU27" s="17"/>
      <c r="AV27" s="17"/>
      <c r="AW27" s="4"/>
      <c r="AX27" s="17"/>
      <c r="AY27" s="17"/>
      <c r="AZ27" s="17"/>
      <c r="BA27" s="17"/>
    </row>
    <row r="28" spans="1:53" ht="14.25">
      <c r="A28" s="101" t="s">
        <v>76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5"/>
      <c r="AA28" s="5"/>
      <c r="AB28" s="5"/>
      <c r="AC28" s="5"/>
      <c r="AD28" s="5"/>
      <c r="AE28" s="5"/>
      <c r="AF28" s="5"/>
      <c r="AG28" s="5"/>
      <c r="AH28" s="5"/>
      <c r="AI28" s="101" t="s">
        <v>51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</row>
    <row r="29" spans="1:53" ht="13.5">
      <c r="A29" s="102" t="s">
        <v>14</v>
      </c>
      <c r="B29" s="102"/>
      <c r="C29" s="103" t="s">
        <v>77</v>
      </c>
      <c r="D29" s="103"/>
      <c r="E29" s="103"/>
      <c r="F29" s="103"/>
      <c r="G29" s="102" t="s">
        <v>78</v>
      </c>
      <c r="H29" s="102"/>
      <c r="I29" s="102"/>
      <c r="J29" s="102" t="s">
        <v>79</v>
      </c>
      <c r="K29" s="102"/>
      <c r="L29" s="102"/>
      <c r="M29" s="103" t="s">
        <v>46</v>
      </c>
      <c r="N29" s="103"/>
      <c r="O29" s="103"/>
      <c r="P29" s="103" t="s">
        <v>80</v>
      </c>
      <c r="Q29" s="103"/>
      <c r="R29" s="103"/>
      <c r="S29" s="103"/>
      <c r="T29" s="102" t="s">
        <v>13</v>
      </c>
      <c r="U29" s="102"/>
      <c r="V29" s="102"/>
      <c r="W29" s="102" t="s">
        <v>19</v>
      </c>
      <c r="X29" s="102"/>
      <c r="Y29" s="102"/>
      <c r="Z29" s="104" t="s">
        <v>81</v>
      </c>
      <c r="AA29" s="105"/>
      <c r="AB29" s="105"/>
      <c r="AC29" s="105"/>
      <c r="AD29" s="105"/>
      <c r="AE29" s="105"/>
      <c r="AF29" s="105"/>
      <c r="AG29" s="105"/>
      <c r="AH29" s="106"/>
      <c r="AI29" s="76" t="s">
        <v>82</v>
      </c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 t="s">
        <v>20</v>
      </c>
      <c r="AW29" s="76"/>
      <c r="AX29" s="76"/>
      <c r="AY29" s="76" t="s">
        <v>21</v>
      </c>
      <c r="AZ29" s="76"/>
      <c r="BA29" s="76"/>
    </row>
    <row r="30" spans="1:53" ht="12.75">
      <c r="A30" s="102"/>
      <c r="B30" s="102"/>
      <c r="C30" s="103"/>
      <c r="D30" s="103"/>
      <c r="E30" s="103"/>
      <c r="F30" s="103"/>
      <c r="G30" s="102"/>
      <c r="H30" s="102"/>
      <c r="I30" s="102"/>
      <c r="J30" s="102"/>
      <c r="K30" s="102"/>
      <c r="L30" s="102"/>
      <c r="M30" s="103"/>
      <c r="N30" s="103"/>
      <c r="O30" s="103"/>
      <c r="P30" s="103"/>
      <c r="Q30" s="103"/>
      <c r="R30" s="103"/>
      <c r="S30" s="103"/>
      <c r="T30" s="102"/>
      <c r="U30" s="102"/>
      <c r="V30" s="102"/>
      <c r="W30" s="102"/>
      <c r="X30" s="102"/>
      <c r="Y30" s="102"/>
      <c r="Z30" s="77" t="s">
        <v>83</v>
      </c>
      <c r="AA30" s="78"/>
      <c r="AB30" s="78"/>
      <c r="AC30" s="78"/>
      <c r="AD30" s="78"/>
      <c r="AE30" s="78"/>
      <c r="AF30" s="78"/>
      <c r="AG30" s="78"/>
      <c r="AH30" s="74"/>
      <c r="AI30" s="75" t="s">
        <v>23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107">
        <v>3</v>
      </c>
      <c r="AW30" s="107"/>
      <c r="AX30" s="107"/>
      <c r="AY30" s="108">
        <v>22</v>
      </c>
      <c r="AZ30" s="108"/>
      <c r="BA30" s="108"/>
    </row>
    <row r="31" spans="1:53" ht="12.75">
      <c r="A31" s="107">
        <v>1</v>
      </c>
      <c r="B31" s="107"/>
      <c r="C31" s="107">
        <v>32</v>
      </c>
      <c r="D31" s="107"/>
      <c r="E31" s="107"/>
      <c r="F31" s="107"/>
      <c r="G31" s="107">
        <v>6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14</v>
      </c>
      <c r="U31" s="107"/>
      <c r="V31" s="107"/>
      <c r="W31" s="109">
        <v>52</v>
      </c>
      <c r="X31" s="109"/>
      <c r="Y31" s="109"/>
      <c r="Z31" s="77" t="s">
        <v>84</v>
      </c>
      <c r="AA31" s="78"/>
      <c r="AB31" s="78"/>
      <c r="AC31" s="78"/>
      <c r="AD31" s="78"/>
      <c r="AE31" s="78"/>
      <c r="AF31" s="78"/>
      <c r="AG31" s="78"/>
      <c r="AH31" s="78"/>
      <c r="AI31" s="75" t="s">
        <v>90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107">
        <v>4</v>
      </c>
      <c r="AW31" s="107"/>
      <c r="AX31" s="107"/>
      <c r="AY31" s="108">
        <v>16</v>
      </c>
      <c r="AZ31" s="108"/>
      <c r="BA31" s="108"/>
    </row>
    <row r="32" spans="1:53" ht="14.25">
      <c r="A32" s="107">
        <v>2</v>
      </c>
      <c r="B32" s="107"/>
      <c r="C32" s="107"/>
      <c r="D32" s="107"/>
      <c r="E32" s="107"/>
      <c r="F32" s="107"/>
      <c r="G32" s="107"/>
      <c r="H32" s="107"/>
      <c r="I32" s="107"/>
      <c r="J32" s="107">
        <v>38</v>
      </c>
      <c r="K32" s="107"/>
      <c r="L32" s="107"/>
      <c r="M32" s="107">
        <v>1</v>
      </c>
      <c r="N32" s="107"/>
      <c r="O32" s="107"/>
      <c r="P32" s="107">
        <v>1</v>
      </c>
      <c r="Q32" s="107"/>
      <c r="R32" s="107"/>
      <c r="S32" s="107"/>
      <c r="T32" s="107">
        <v>1</v>
      </c>
      <c r="U32" s="107"/>
      <c r="V32" s="107"/>
      <c r="W32" s="109">
        <v>41</v>
      </c>
      <c r="X32" s="109"/>
      <c r="Y32" s="109"/>
      <c r="Z32" s="77" t="s">
        <v>22</v>
      </c>
      <c r="AA32" s="78"/>
      <c r="AB32" s="78"/>
      <c r="AC32" s="78"/>
      <c r="AD32" s="78"/>
      <c r="AE32" s="78"/>
      <c r="AF32" s="78"/>
      <c r="AG32" s="78"/>
      <c r="AH32" s="78"/>
      <c r="AI32" s="113" t="s">
        <v>50</v>
      </c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</row>
    <row r="33" spans="1:53" ht="13.5">
      <c r="A33" s="107" t="s">
        <v>19</v>
      </c>
      <c r="B33" s="107"/>
      <c r="C33" s="109">
        <f>SUM(C31:C32)</f>
        <v>32</v>
      </c>
      <c r="D33" s="109"/>
      <c r="E33" s="109"/>
      <c r="F33" s="109"/>
      <c r="G33" s="109">
        <f>SUM(G31:G32)</f>
        <v>6</v>
      </c>
      <c r="H33" s="109"/>
      <c r="I33" s="109"/>
      <c r="J33" s="109">
        <f>SUM(J31:J32)</f>
        <v>38</v>
      </c>
      <c r="K33" s="109"/>
      <c r="L33" s="109"/>
      <c r="M33" s="109">
        <v>1</v>
      </c>
      <c r="N33" s="109"/>
      <c r="O33" s="109"/>
      <c r="P33" s="109">
        <v>1</v>
      </c>
      <c r="Q33" s="109"/>
      <c r="R33" s="109"/>
      <c r="S33" s="109"/>
      <c r="T33" s="109">
        <v>15</v>
      </c>
      <c r="U33" s="109"/>
      <c r="V33" s="109"/>
      <c r="W33" s="109">
        <f>SUM(W31:W32)</f>
        <v>93</v>
      </c>
      <c r="X33" s="109"/>
      <c r="Y33" s="109"/>
      <c r="Z33" s="77" t="s">
        <v>24</v>
      </c>
      <c r="AA33" s="78"/>
      <c r="AB33" s="78"/>
      <c r="AC33" s="78"/>
      <c r="AD33" s="78"/>
      <c r="AE33" s="78"/>
      <c r="AF33" s="78"/>
      <c r="AG33" s="78"/>
      <c r="AH33" s="78"/>
      <c r="AI33" s="114" t="s">
        <v>25</v>
      </c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76" t="s">
        <v>20</v>
      </c>
      <c r="AZ33" s="76"/>
      <c r="BA33" s="76"/>
    </row>
    <row r="34" spans="1:53" ht="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10"/>
      <c r="X34" s="110"/>
      <c r="Y34" s="110"/>
      <c r="Z34" s="78" t="s">
        <v>49</v>
      </c>
      <c r="AA34" s="78"/>
      <c r="AB34" s="78"/>
      <c r="AC34" s="78"/>
      <c r="AD34" s="78"/>
      <c r="AE34" s="78"/>
      <c r="AF34" s="78"/>
      <c r="AG34" s="78"/>
      <c r="AH34" s="78"/>
      <c r="AI34" s="115" t="s">
        <v>86</v>
      </c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07">
        <v>4</v>
      </c>
      <c r="AZ34" s="107"/>
      <c r="BA34" s="107"/>
    </row>
    <row r="35" spans="26:34" ht="12.75">
      <c r="Z35" s="112" t="s">
        <v>85</v>
      </c>
      <c r="AA35" s="112"/>
      <c r="AB35" s="112"/>
      <c r="AC35" s="112"/>
      <c r="AD35" s="112"/>
      <c r="AE35" s="112"/>
      <c r="AF35" s="112"/>
      <c r="AG35" s="112"/>
      <c r="AH35" s="112"/>
    </row>
    <row r="36" spans="1:53" ht="13.5" customHeight="1">
      <c r="A36" s="105"/>
      <c r="B36" s="10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2"/>
      <c r="AA36" s="112"/>
      <c r="AB36" s="112"/>
      <c r="AC36" s="112"/>
      <c r="AD36" s="112"/>
      <c r="AE36" s="112"/>
      <c r="AF36" s="112"/>
      <c r="AG36" s="112"/>
      <c r="AH36" s="112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</row>
    <row r="37" spans="26:53" ht="12.75" customHeight="1">
      <c r="Z37" s="14"/>
      <c r="AA37" s="14"/>
      <c r="AB37" s="14"/>
      <c r="AC37" s="14"/>
      <c r="AD37" s="14"/>
      <c r="AE37" s="14"/>
      <c r="AF37" s="14"/>
      <c r="AG37" s="14"/>
      <c r="AH37" s="14"/>
      <c r="AI37" s="16"/>
      <c r="AJ37" s="16"/>
      <c r="AK37" s="16"/>
      <c r="AL37" s="16"/>
      <c r="AM37" s="16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11"/>
      <c r="AZ37" s="111"/>
      <c r="BA37" s="111"/>
    </row>
    <row r="38" spans="1:53" ht="12.7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6"/>
      <c r="R38" s="116"/>
      <c r="S38" s="116"/>
      <c r="T38" s="116"/>
      <c r="U38" s="116"/>
      <c r="V38" s="116"/>
      <c r="W38" s="116"/>
      <c r="X38" s="116"/>
      <c r="Y38" s="116"/>
      <c r="Z38" s="14"/>
      <c r="AA38" s="14"/>
      <c r="AB38" s="14"/>
      <c r="AC38" s="14"/>
      <c r="AD38" s="14"/>
      <c r="AE38" s="14"/>
      <c r="AF38" s="14"/>
      <c r="AG38" s="14"/>
      <c r="AH38" s="14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11"/>
      <c r="AZ38" s="111"/>
      <c r="BA38" s="111"/>
    </row>
    <row r="39" spans="1:53" ht="12.7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6"/>
      <c r="R39" s="116"/>
      <c r="S39" s="116"/>
      <c r="T39" s="116"/>
      <c r="U39" s="116"/>
      <c r="V39" s="116"/>
      <c r="W39" s="116"/>
      <c r="X39" s="116"/>
      <c r="Y39" s="116"/>
      <c r="Z39" s="14"/>
      <c r="AA39" s="14"/>
      <c r="AB39" s="14"/>
      <c r="AC39" s="14"/>
      <c r="AD39" s="14"/>
      <c r="AE39" s="14"/>
      <c r="AF39" s="14"/>
      <c r="AG39" s="14"/>
      <c r="AH39" s="14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11"/>
      <c r="AZ39" s="111"/>
      <c r="BA39" s="111"/>
    </row>
  </sheetData>
  <mergeCells count="120">
    <mergeCell ref="A36:B36"/>
    <mergeCell ref="C36:F36"/>
    <mergeCell ref="A38:P38"/>
    <mergeCell ref="Q38:S38"/>
    <mergeCell ref="G36:I36"/>
    <mergeCell ref="J36:L36"/>
    <mergeCell ref="M36:O36"/>
    <mergeCell ref="P36:S36"/>
    <mergeCell ref="T38:Y38"/>
    <mergeCell ref="A39:P39"/>
    <mergeCell ref="Q39:S39"/>
    <mergeCell ref="T39:Y39"/>
    <mergeCell ref="AY37:BA39"/>
    <mergeCell ref="Z35:AH36"/>
    <mergeCell ref="AI32:BA32"/>
    <mergeCell ref="AI33:AX33"/>
    <mergeCell ref="AY34:BA34"/>
    <mergeCell ref="AI34:AX34"/>
    <mergeCell ref="AY33:BA33"/>
    <mergeCell ref="Z32:AH32"/>
    <mergeCell ref="Z33:AH33"/>
    <mergeCell ref="Z34:AH34"/>
    <mergeCell ref="T36:V36"/>
    <mergeCell ref="W36:Y36"/>
    <mergeCell ref="M33:O33"/>
    <mergeCell ref="P33:S33"/>
    <mergeCell ref="T33:V33"/>
    <mergeCell ref="W33:Y33"/>
    <mergeCell ref="M34:O34"/>
    <mergeCell ref="P34:S34"/>
    <mergeCell ref="T34:V34"/>
    <mergeCell ref="W34:Y34"/>
    <mergeCell ref="A33:B33"/>
    <mergeCell ref="C33:F33"/>
    <mergeCell ref="G33:I33"/>
    <mergeCell ref="J33:L33"/>
    <mergeCell ref="A34:B34"/>
    <mergeCell ref="C34:F34"/>
    <mergeCell ref="G34:I34"/>
    <mergeCell ref="J34:L34"/>
    <mergeCell ref="M32:O32"/>
    <mergeCell ref="P32:S32"/>
    <mergeCell ref="T32:V32"/>
    <mergeCell ref="W32:Y32"/>
    <mergeCell ref="A32:B32"/>
    <mergeCell ref="C32:F32"/>
    <mergeCell ref="G32:I32"/>
    <mergeCell ref="J32:L32"/>
    <mergeCell ref="Z31:AH31"/>
    <mergeCell ref="AI31:AU31"/>
    <mergeCell ref="AV31:AX31"/>
    <mergeCell ref="AY31:BA31"/>
    <mergeCell ref="M31:O31"/>
    <mergeCell ref="P31:S31"/>
    <mergeCell ref="T31:V31"/>
    <mergeCell ref="W31:Y31"/>
    <mergeCell ref="A31:B31"/>
    <mergeCell ref="C31:F31"/>
    <mergeCell ref="G31:I31"/>
    <mergeCell ref="J31:L31"/>
    <mergeCell ref="Z30:AH30"/>
    <mergeCell ref="AI30:AU30"/>
    <mergeCell ref="AV30:AX30"/>
    <mergeCell ref="AY30:BA30"/>
    <mergeCell ref="Z29:AH29"/>
    <mergeCell ref="AI29:AU29"/>
    <mergeCell ref="AV29:AX29"/>
    <mergeCell ref="AY29:BA29"/>
    <mergeCell ref="A28:Y28"/>
    <mergeCell ref="AI28:BA28"/>
    <mergeCell ref="A29:B30"/>
    <mergeCell ref="C29:F30"/>
    <mergeCell ref="G29:I30"/>
    <mergeCell ref="J29:L30"/>
    <mergeCell ref="M29:O30"/>
    <mergeCell ref="P29:S30"/>
    <mergeCell ref="T29:V30"/>
    <mergeCell ref="W29:Y30"/>
    <mergeCell ref="AJ22:AN22"/>
    <mergeCell ref="AO22:AR22"/>
    <mergeCell ref="AS22:AV22"/>
    <mergeCell ref="AW22:BA22"/>
    <mergeCell ref="A21:BA21"/>
    <mergeCell ref="A22:A23"/>
    <mergeCell ref="B22:E22"/>
    <mergeCell ref="F22:I22"/>
    <mergeCell ref="J22:N22"/>
    <mergeCell ref="O22:R22"/>
    <mergeCell ref="S22:V22"/>
    <mergeCell ref="W22:Z22"/>
    <mergeCell ref="AA22:AE22"/>
    <mergeCell ref="AF22:AI22"/>
    <mergeCell ref="A18:AK18"/>
    <mergeCell ref="A19:AK19"/>
    <mergeCell ref="A20:AK20"/>
    <mergeCell ref="A17:BA17"/>
    <mergeCell ref="A14:AK14"/>
    <mergeCell ref="AM14:BA14"/>
    <mergeCell ref="A16:AK16"/>
    <mergeCell ref="A15:BA15"/>
    <mergeCell ref="A11:AK11"/>
    <mergeCell ref="AM11:BA12"/>
    <mergeCell ref="A12:AK12"/>
    <mergeCell ref="A13:AK13"/>
    <mergeCell ref="AM13:BA13"/>
    <mergeCell ref="L8:AK8"/>
    <mergeCell ref="AM9:BA9"/>
    <mergeCell ref="A10:AK10"/>
    <mergeCell ref="AM10:BA10"/>
    <mergeCell ref="A6:J6"/>
    <mergeCell ref="M6:AK6"/>
    <mergeCell ref="AM6:BA6"/>
    <mergeCell ref="L7:AK7"/>
    <mergeCell ref="AM7:BA7"/>
    <mergeCell ref="A2:I2"/>
    <mergeCell ref="AQ2:BA2"/>
    <mergeCell ref="AO3:BA3"/>
    <mergeCell ref="A5:J5"/>
    <mergeCell ref="L5:AK5"/>
    <mergeCell ref="AM5:B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tabSelected="1" zoomScaleSheetLayoutView="100" workbookViewId="0" topLeftCell="A28">
      <selection activeCell="T46" sqref="T46"/>
    </sheetView>
  </sheetViews>
  <sheetFormatPr defaultColWidth="9.00390625" defaultRowHeight="12.75"/>
  <cols>
    <col min="1" max="1" width="4.00390625" style="23" customWidth="1"/>
    <col min="2" max="2" width="56.00390625" style="0" customWidth="1"/>
    <col min="3" max="3" width="6.25390625" style="0" customWidth="1"/>
    <col min="4" max="4" width="5.875" style="0" customWidth="1"/>
    <col min="5" max="5" width="6.00390625" style="0" customWidth="1"/>
    <col min="6" max="6" width="6.625" style="0" customWidth="1"/>
    <col min="7" max="7" width="5.25390625" style="0" customWidth="1"/>
    <col min="8" max="9" width="5.625" style="0" customWidth="1"/>
    <col min="10" max="10" width="5.25390625" style="0" customWidth="1"/>
    <col min="11" max="12" width="5.125" style="0" customWidth="1"/>
    <col min="13" max="13" width="5.25390625" style="0" customWidth="1"/>
    <col min="14" max="14" width="4.875" style="0" customWidth="1"/>
    <col min="15" max="15" width="7.75390625" style="0" customWidth="1"/>
    <col min="16" max="19" width="5.00390625" style="0" customWidth="1"/>
  </cols>
  <sheetData>
    <row r="1" spans="1:19" ht="24.75" customHeight="1">
      <c r="A1" s="132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19" s="37" customFormat="1" ht="26.25" customHeight="1">
      <c r="A2" s="118" t="s">
        <v>93</v>
      </c>
      <c r="B2" s="135" t="s">
        <v>27</v>
      </c>
      <c r="C2" s="134" t="s">
        <v>28</v>
      </c>
      <c r="D2" s="134"/>
      <c r="E2" s="134"/>
      <c r="F2" s="134"/>
      <c r="G2" s="134"/>
      <c r="H2" s="118" t="s">
        <v>29</v>
      </c>
      <c r="I2" s="134" t="s">
        <v>30</v>
      </c>
      <c r="J2" s="134"/>
      <c r="K2" s="134"/>
      <c r="L2" s="134"/>
      <c r="M2" s="134"/>
      <c r="N2" s="134"/>
      <c r="O2" s="134"/>
      <c r="P2" s="119"/>
      <c r="Q2" s="119"/>
      <c r="R2" s="119"/>
      <c r="S2" s="119"/>
    </row>
    <row r="3" spans="1:19" s="37" customFormat="1" ht="18" customHeight="1">
      <c r="A3" s="118"/>
      <c r="B3" s="135"/>
      <c r="C3" s="118" t="s">
        <v>0</v>
      </c>
      <c r="D3" s="118" t="s">
        <v>1</v>
      </c>
      <c r="E3" s="118" t="s">
        <v>31</v>
      </c>
      <c r="F3" s="118" t="s">
        <v>32</v>
      </c>
      <c r="G3" s="118" t="s">
        <v>94</v>
      </c>
      <c r="H3" s="118"/>
      <c r="I3" s="118" t="s">
        <v>33</v>
      </c>
      <c r="J3" s="119" t="s">
        <v>34</v>
      </c>
      <c r="K3" s="119"/>
      <c r="L3" s="119"/>
      <c r="M3" s="119"/>
      <c r="N3" s="119"/>
      <c r="O3" s="118" t="s">
        <v>35</v>
      </c>
      <c r="P3" s="119" t="s">
        <v>91</v>
      </c>
      <c r="Q3" s="119"/>
      <c r="R3" s="119" t="s">
        <v>92</v>
      </c>
      <c r="S3" s="119"/>
    </row>
    <row r="4" spans="1:19" s="37" customFormat="1" ht="18" customHeight="1">
      <c r="A4" s="118"/>
      <c r="B4" s="135"/>
      <c r="C4" s="118"/>
      <c r="D4" s="118"/>
      <c r="E4" s="118"/>
      <c r="F4" s="118"/>
      <c r="G4" s="118"/>
      <c r="H4" s="118"/>
      <c r="I4" s="118"/>
      <c r="J4" s="118" t="s">
        <v>36</v>
      </c>
      <c r="K4" s="119" t="s">
        <v>37</v>
      </c>
      <c r="L4" s="119"/>
      <c r="M4" s="119"/>
      <c r="N4" s="119"/>
      <c r="O4" s="118"/>
      <c r="P4" s="119" t="s">
        <v>107</v>
      </c>
      <c r="Q4" s="119"/>
      <c r="R4" s="119"/>
      <c r="S4" s="119"/>
    </row>
    <row r="5" spans="1:19" s="37" customFormat="1" ht="21" customHeight="1">
      <c r="A5" s="118"/>
      <c r="B5" s="135"/>
      <c r="C5" s="118"/>
      <c r="D5" s="118"/>
      <c r="E5" s="118"/>
      <c r="F5" s="118"/>
      <c r="G5" s="118"/>
      <c r="H5" s="118"/>
      <c r="I5" s="118"/>
      <c r="J5" s="118"/>
      <c r="K5" s="118" t="s">
        <v>38</v>
      </c>
      <c r="L5" s="118" t="s">
        <v>39</v>
      </c>
      <c r="M5" s="118" t="s">
        <v>40</v>
      </c>
      <c r="N5" s="118" t="s">
        <v>41</v>
      </c>
      <c r="O5" s="118"/>
      <c r="P5" s="36">
        <v>1</v>
      </c>
      <c r="Q5" s="36">
        <v>2</v>
      </c>
      <c r="R5" s="36">
        <v>3</v>
      </c>
      <c r="S5" s="36">
        <v>4</v>
      </c>
    </row>
    <row r="6" spans="1:19" s="37" customFormat="1" ht="21" customHeight="1" hidden="1">
      <c r="A6" s="118"/>
      <c r="B6" s="135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19"/>
      <c r="R6" s="119"/>
      <c r="S6" s="119"/>
    </row>
    <row r="7" spans="1:19" s="37" customFormat="1" ht="17.25" customHeight="1">
      <c r="A7" s="118"/>
      <c r="B7" s="135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19"/>
      <c r="R7" s="119"/>
      <c r="S7" s="119"/>
    </row>
    <row r="8" spans="1:19" s="37" customFormat="1" ht="21" customHeight="1">
      <c r="A8" s="118"/>
      <c r="B8" s="135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08" t="s">
        <v>47</v>
      </c>
      <c r="Q8" s="108" t="s">
        <v>47</v>
      </c>
      <c r="R8" s="108" t="s">
        <v>47</v>
      </c>
      <c r="S8" s="108" t="s">
        <v>47</v>
      </c>
    </row>
    <row r="9" spans="1:19" s="37" customFormat="1" ht="3" customHeight="1">
      <c r="A9" s="118"/>
      <c r="B9" s="135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08"/>
      <c r="Q9" s="108"/>
      <c r="R9" s="108"/>
      <c r="S9" s="108"/>
    </row>
    <row r="10" spans="1:19" s="3" customFormat="1" ht="18.75" customHeight="1">
      <c r="A10" s="127" t="s">
        <v>55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53" s="3" customFormat="1" ht="18.75" customHeight="1">
      <c r="A11" s="127" t="s">
        <v>52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3" customFormat="1" ht="16.5" customHeight="1">
      <c r="A12" s="18">
        <v>1</v>
      </c>
      <c r="B12" s="41" t="s">
        <v>57</v>
      </c>
      <c r="C12" s="18"/>
      <c r="D12" s="18">
        <v>1</v>
      </c>
      <c r="E12" s="18"/>
      <c r="F12" s="42"/>
      <c r="G12" s="18"/>
      <c r="H12" s="18">
        <v>3</v>
      </c>
      <c r="I12" s="18">
        <f>H12*30</f>
        <v>90</v>
      </c>
      <c r="J12" s="18">
        <v>32</v>
      </c>
      <c r="K12" s="18">
        <v>32</v>
      </c>
      <c r="L12" s="18"/>
      <c r="M12" s="18"/>
      <c r="N12" s="18"/>
      <c r="O12" s="18">
        <f>I12-J12</f>
        <v>58</v>
      </c>
      <c r="P12" s="18">
        <v>2</v>
      </c>
      <c r="Q12" s="18"/>
      <c r="R12" s="18"/>
      <c r="S12" s="18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19" customFormat="1" ht="16.5" customHeight="1">
      <c r="A13" s="43"/>
      <c r="B13" s="44" t="s">
        <v>95</v>
      </c>
      <c r="C13" s="43"/>
      <c r="D13" s="45">
        <v>1</v>
      </c>
      <c r="E13" s="43"/>
      <c r="F13" s="46"/>
      <c r="G13" s="43"/>
      <c r="H13" s="45">
        <f>SUM(H12:H12)</f>
        <v>3</v>
      </c>
      <c r="I13" s="45">
        <f>SUM(I12:I12)</f>
        <v>90</v>
      </c>
      <c r="J13" s="45">
        <f>SUM(J12:J12)</f>
        <v>32</v>
      </c>
      <c r="K13" s="45">
        <f>SUM(K12:K12)</f>
        <v>32</v>
      </c>
      <c r="L13" s="45"/>
      <c r="M13" s="45"/>
      <c r="N13" s="45"/>
      <c r="O13" s="45">
        <f>SUM(O12:O12)</f>
        <v>58</v>
      </c>
      <c r="P13" s="45">
        <f>SUM(P12:P12)</f>
        <v>2</v>
      </c>
      <c r="Q13" s="45"/>
      <c r="R13" s="43"/>
      <c r="S13" s="43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s="3" customFormat="1" ht="16.5" customHeight="1">
      <c r="A14" s="128" t="s">
        <v>53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3" customFormat="1" ht="16.5" customHeight="1">
      <c r="A15" s="18">
        <v>2</v>
      </c>
      <c r="B15" s="41" t="s">
        <v>59</v>
      </c>
      <c r="C15" s="18">
        <v>1</v>
      </c>
      <c r="D15" s="18"/>
      <c r="E15" s="18"/>
      <c r="F15" s="18"/>
      <c r="G15" s="18"/>
      <c r="H15" s="18">
        <v>4</v>
      </c>
      <c r="I15" s="18">
        <f>H15*30</f>
        <v>120</v>
      </c>
      <c r="J15" s="18">
        <f>K15+L15+L15+M15+N15</f>
        <v>64</v>
      </c>
      <c r="K15" s="18">
        <f>16*2</f>
        <v>32</v>
      </c>
      <c r="L15" s="18"/>
      <c r="M15" s="18">
        <f>2*16</f>
        <v>32</v>
      </c>
      <c r="N15" s="18"/>
      <c r="O15" s="18">
        <f>I15-J15</f>
        <v>56</v>
      </c>
      <c r="P15" s="18">
        <f>J15/16</f>
        <v>4</v>
      </c>
      <c r="Q15" s="18"/>
      <c r="R15" s="18"/>
      <c r="S15" s="1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3" customFormat="1" ht="16.5" customHeight="1">
      <c r="A16" s="34">
        <v>3</v>
      </c>
      <c r="B16" s="41" t="s">
        <v>58</v>
      </c>
      <c r="C16" s="18">
        <v>2</v>
      </c>
      <c r="D16" s="18"/>
      <c r="E16" s="18"/>
      <c r="F16" s="18"/>
      <c r="G16" s="18"/>
      <c r="H16" s="18">
        <v>4</v>
      </c>
      <c r="I16" s="18">
        <f>H16*30</f>
        <v>120</v>
      </c>
      <c r="J16" s="18">
        <f>K16+L16+L16+M16+N16</f>
        <v>64</v>
      </c>
      <c r="K16" s="18">
        <f>2*16</f>
        <v>32</v>
      </c>
      <c r="L16" s="18"/>
      <c r="M16" s="18">
        <f>2*16</f>
        <v>32</v>
      </c>
      <c r="N16" s="18"/>
      <c r="O16" s="18">
        <f>I16-J16</f>
        <v>56</v>
      </c>
      <c r="P16" s="18"/>
      <c r="Q16" s="18">
        <f>J16/16</f>
        <v>4</v>
      </c>
      <c r="R16" s="18"/>
      <c r="S16" s="1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19" customFormat="1" ht="16.5" customHeight="1">
      <c r="A17" s="43"/>
      <c r="B17" s="44" t="s">
        <v>96</v>
      </c>
      <c r="C17" s="45">
        <v>2</v>
      </c>
      <c r="D17" s="45"/>
      <c r="E17" s="45"/>
      <c r="F17" s="45"/>
      <c r="G17" s="43"/>
      <c r="H17" s="45">
        <f>SUM(H15:H16)</f>
        <v>8</v>
      </c>
      <c r="I17" s="45">
        <f>SUM(I15:I16)</f>
        <v>240</v>
      </c>
      <c r="J17" s="45">
        <f>SUM(J15:J16)</f>
        <v>128</v>
      </c>
      <c r="K17" s="45">
        <f>SUM(K15:K16)</f>
        <v>64</v>
      </c>
      <c r="L17" s="45"/>
      <c r="M17" s="45">
        <f>SUM(M15:M16)</f>
        <v>64</v>
      </c>
      <c r="N17" s="45"/>
      <c r="O17" s="45">
        <f>SUM(O15:O16)</f>
        <v>112</v>
      </c>
      <c r="P17" s="45">
        <f>SUM(P15:P16)</f>
        <v>4</v>
      </c>
      <c r="Q17" s="45">
        <f>SUM(Q15:Q16)</f>
        <v>4</v>
      </c>
      <c r="R17" s="45"/>
      <c r="S17" s="45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s="3" customFormat="1" ht="16.5" customHeight="1">
      <c r="A18" s="127" t="s">
        <v>54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16.5" customHeight="1">
      <c r="A19" s="18">
        <v>4</v>
      </c>
      <c r="B19" s="49" t="s">
        <v>44</v>
      </c>
      <c r="C19" s="50"/>
      <c r="D19" s="50">
        <v>3</v>
      </c>
      <c r="E19" s="50"/>
      <c r="F19" s="50"/>
      <c r="G19" s="50"/>
      <c r="H19" s="50">
        <v>35</v>
      </c>
      <c r="I19" s="50">
        <f>H19*30</f>
        <v>1050</v>
      </c>
      <c r="J19" s="50"/>
      <c r="K19" s="50"/>
      <c r="L19" s="50"/>
      <c r="M19" s="50"/>
      <c r="N19" s="50"/>
      <c r="O19" s="50">
        <f>I19</f>
        <v>1050</v>
      </c>
      <c r="P19" s="51"/>
      <c r="Q19" s="50"/>
      <c r="R19" s="50"/>
      <c r="S19" s="5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ht="16.5" customHeight="1">
      <c r="A20" s="18">
        <v>5</v>
      </c>
      <c r="B20" s="49" t="s">
        <v>45</v>
      </c>
      <c r="C20" s="50"/>
      <c r="D20" s="50">
        <v>4</v>
      </c>
      <c r="E20" s="50"/>
      <c r="F20" s="50"/>
      <c r="G20" s="50"/>
      <c r="H20" s="50">
        <v>25</v>
      </c>
      <c r="I20" s="50">
        <f>H20*30</f>
        <v>750</v>
      </c>
      <c r="J20" s="50"/>
      <c r="K20" s="50"/>
      <c r="L20" s="50"/>
      <c r="M20" s="50"/>
      <c r="N20" s="50"/>
      <c r="O20" s="50">
        <f>I20</f>
        <v>750</v>
      </c>
      <c r="P20" s="51"/>
      <c r="Q20" s="50"/>
      <c r="R20" s="50"/>
      <c r="S20" s="5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ht="16.5" customHeight="1">
      <c r="A21" s="18">
        <v>6</v>
      </c>
      <c r="B21" s="58" t="s">
        <v>119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0"/>
      <c r="R21" s="50"/>
      <c r="S21" s="5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s="19" customFormat="1" ht="16.5" customHeight="1">
      <c r="A22" s="131" t="s">
        <v>98</v>
      </c>
      <c r="B22" s="121"/>
      <c r="C22" s="43"/>
      <c r="D22" s="45">
        <v>2</v>
      </c>
      <c r="E22" s="43"/>
      <c r="F22" s="43"/>
      <c r="G22" s="43"/>
      <c r="H22" s="45">
        <f>H19+H20+H21</f>
        <v>60</v>
      </c>
      <c r="I22" s="45">
        <f>I19+I20+I21</f>
        <v>1800</v>
      </c>
      <c r="J22" s="43"/>
      <c r="K22" s="43"/>
      <c r="L22" s="43"/>
      <c r="M22" s="43"/>
      <c r="N22" s="43"/>
      <c r="O22" s="43">
        <f>I22</f>
        <v>1800</v>
      </c>
      <c r="P22" s="52"/>
      <c r="Q22" s="43"/>
      <c r="R22" s="43"/>
      <c r="S22" s="43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s="19" customFormat="1" ht="16.5" customHeight="1">
      <c r="A23" s="120" t="s">
        <v>106</v>
      </c>
      <c r="B23" s="121"/>
      <c r="C23" s="45">
        <f>C17+C22</f>
        <v>2</v>
      </c>
      <c r="D23" s="45">
        <f>D17+D22+D13</f>
        <v>3</v>
      </c>
      <c r="E23" s="45"/>
      <c r="F23" s="45"/>
      <c r="G23" s="45"/>
      <c r="H23" s="45">
        <f aca="true" t="shared" si="0" ref="H23:Q23">H17+H22+H13</f>
        <v>71</v>
      </c>
      <c r="I23" s="45">
        <f t="shared" si="0"/>
        <v>2130</v>
      </c>
      <c r="J23" s="45">
        <f t="shared" si="0"/>
        <v>160</v>
      </c>
      <c r="K23" s="45">
        <f t="shared" si="0"/>
        <v>96</v>
      </c>
      <c r="L23" s="45"/>
      <c r="M23" s="45">
        <f t="shared" si="0"/>
        <v>64</v>
      </c>
      <c r="N23" s="45"/>
      <c r="O23" s="45">
        <f t="shared" si="0"/>
        <v>1970</v>
      </c>
      <c r="P23" s="45">
        <f t="shared" si="0"/>
        <v>6</v>
      </c>
      <c r="Q23" s="45">
        <f t="shared" si="0"/>
        <v>4</v>
      </c>
      <c r="R23" s="45"/>
      <c r="S23" s="45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s="3" customFormat="1" ht="18.75" customHeight="1">
      <c r="A24" s="128" t="s">
        <v>56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s="3" customFormat="1" ht="18.75" customHeight="1">
      <c r="A25" s="127" t="s">
        <v>97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3" customFormat="1" ht="28.5" customHeight="1">
      <c r="A26" s="63">
        <v>7</v>
      </c>
      <c r="B26" s="62" t="s">
        <v>110</v>
      </c>
      <c r="C26" s="63"/>
      <c r="D26" s="63">
        <v>2</v>
      </c>
      <c r="E26" s="63"/>
      <c r="F26" s="64"/>
      <c r="G26" s="63"/>
      <c r="H26" s="63">
        <v>3</v>
      </c>
      <c r="I26" s="63">
        <f>H26*30</f>
        <v>90</v>
      </c>
      <c r="J26" s="57">
        <f>K26+L26+M26+N26</f>
        <v>21</v>
      </c>
      <c r="K26" s="63">
        <v>16</v>
      </c>
      <c r="L26" s="63"/>
      <c r="M26" s="63">
        <v>5</v>
      </c>
      <c r="N26" s="63"/>
      <c r="O26" s="63">
        <f>I26-J26</f>
        <v>69</v>
      </c>
      <c r="P26" s="63"/>
      <c r="Q26" s="63">
        <v>1</v>
      </c>
      <c r="R26" s="63"/>
      <c r="S26" s="63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19" customFormat="1" ht="16.5" customHeight="1">
      <c r="A27" s="45"/>
      <c r="B27" s="44" t="s">
        <v>99</v>
      </c>
      <c r="C27" s="45"/>
      <c r="D27" s="45">
        <v>1</v>
      </c>
      <c r="E27" s="45"/>
      <c r="F27" s="45"/>
      <c r="G27" s="45"/>
      <c r="H27" s="45">
        <f>SUM(H26)</f>
        <v>3</v>
      </c>
      <c r="I27" s="45">
        <f aca="true" t="shared" si="1" ref="I27:O27">SUM(I26)</f>
        <v>90</v>
      </c>
      <c r="J27" s="45">
        <f t="shared" si="1"/>
        <v>21</v>
      </c>
      <c r="K27" s="45">
        <f t="shared" si="1"/>
        <v>16</v>
      </c>
      <c r="L27" s="45"/>
      <c r="M27" s="45">
        <f t="shared" si="1"/>
        <v>5</v>
      </c>
      <c r="N27" s="45"/>
      <c r="O27" s="45">
        <f t="shared" si="1"/>
        <v>69</v>
      </c>
      <c r="P27" s="45"/>
      <c r="Q27" s="45">
        <v>1</v>
      </c>
      <c r="R27" s="45"/>
      <c r="S27" s="45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s="3" customFormat="1" ht="16.5" customHeight="1">
      <c r="A28" s="127" t="s">
        <v>100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ht="16.5" customHeight="1">
      <c r="A29" s="66" t="s">
        <v>124</v>
      </c>
      <c r="B29" s="41" t="s">
        <v>125</v>
      </c>
      <c r="C29" s="42" t="s">
        <v>127</v>
      </c>
      <c r="D29" s="42" t="s">
        <v>128</v>
      </c>
      <c r="E29" s="42" t="s">
        <v>120</v>
      </c>
      <c r="F29" s="42"/>
      <c r="G29" s="42"/>
      <c r="H29" s="24">
        <v>46</v>
      </c>
      <c r="I29" s="24">
        <f>H29*30</f>
        <v>1380</v>
      </c>
      <c r="J29" s="24">
        <v>672</v>
      </c>
      <c r="K29" s="24">
        <v>544</v>
      </c>
      <c r="L29" s="24">
        <v>64</v>
      </c>
      <c r="M29" s="24">
        <v>64</v>
      </c>
      <c r="N29" s="24"/>
      <c r="O29" s="24">
        <v>708</v>
      </c>
      <c r="P29" s="24">
        <v>22</v>
      </c>
      <c r="Q29" s="24">
        <v>20</v>
      </c>
      <c r="R29" s="18"/>
      <c r="S29" s="18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s="19" customFormat="1" ht="16.5" customHeight="1">
      <c r="A30" s="53"/>
      <c r="B30" s="73" t="s">
        <v>101</v>
      </c>
      <c r="C30" s="70"/>
      <c r="D30" s="70"/>
      <c r="E30" s="70"/>
      <c r="F30" s="70"/>
      <c r="G30" s="70"/>
      <c r="H30" s="45">
        <v>46</v>
      </c>
      <c r="I30" s="45">
        <f>H30*30</f>
        <v>1380</v>
      </c>
      <c r="J30" s="45">
        <v>672</v>
      </c>
      <c r="K30" s="45">
        <v>544</v>
      </c>
      <c r="L30" s="45">
        <v>64</v>
      </c>
      <c r="M30" s="45">
        <v>64</v>
      </c>
      <c r="N30" s="45"/>
      <c r="O30" s="45">
        <v>708</v>
      </c>
      <c r="P30" s="45">
        <v>22</v>
      </c>
      <c r="Q30" s="45">
        <v>20</v>
      </c>
      <c r="R30" s="43"/>
      <c r="S30" s="43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s="19" customFormat="1" ht="16.5" customHeight="1">
      <c r="A31" s="53"/>
      <c r="B31" s="44" t="s">
        <v>105</v>
      </c>
      <c r="C31" s="43"/>
      <c r="D31" s="43"/>
      <c r="E31" s="43"/>
      <c r="F31" s="43"/>
      <c r="G31" s="43"/>
      <c r="H31" s="45">
        <f>H27+H30</f>
        <v>49</v>
      </c>
      <c r="I31" s="45">
        <f aca="true" t="shared" si="2" ref="I31:Q31">I27+I30</f>
        <v>1470</v>
      </c>
      <c r="J31" s="45">
        <f t="shared" si="2"/>
        <v>693</v>
      </c>
      <c r="K31" s="45">
        <f t="shared" si="2"/>
        <v>560</v>
      </c>
      <c r="L31" s="45">
        <f t="shared" si="2"/>
        <v>64</v>
      </c>
      <c r="M31" s="45">
        <f t="shared" si="2"/>
        <v>69</v>
      </c>
      <c r="N31" s="45"/>
      <c r="O31" s="45">
        <f t="shared" si="2"/>
        <v>777</v>
      </c>
      <c r="P31" s="45">
        <f t="shared" si="2"/>
        <v>22</v>
      </c>
      <c r="Q31" s="45">
        <f t="shared" si="2"/>
        <v>21</v>
      </c>
      <c r="R31" s="45"/>
      <c r="S31" s="45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s="3" customFormat="1" ht="16.5" customHeight="1">
      <c r="A32" s="48"/>
      <c r="B32" s="67" t="s">
        <v>121</v>
      </c>
      <c r="C32" s="18"/>
      <c r="D32" s="18"/>
      <c r="E32" s="18"/>
      <c r="F32" s="18"/>
      <c r="G32" s="18"/>
      <c r="H32" s="24">
        <f>H23+H31</f>
        <v>120</v>
      </c>
      <c r="I32" s="24">
        <f aca="true" t="shared" si="3" ref="I32:Q32">I23+I31</f>
        <v>3600</v>
      </c>
      <c r="J32" s="24">
        <f t="shared" si="3"/>
        <v>853</v>
      </c>
      <c r="K32" s="24">
        <f t="shared" si="3"/>
        <v>656</v>
      </c>
      <c r="L32" s="24">
        <f t="shared" si="3"/>
        <v>64</v>
      </c>
      <c r="M32" s="24">
        <f t="shared" si="3"/>
        <v>133</v>
      </c>
      <c r="N32" s="24"/>
      <c r="O32" s="24">
        <f t="shared" si="3"/>
        <v>2747</v>
      </c>
      <c r="P32" s="24">
        <f t="shared" si="3"/>
        <v>28</v>
      </c>
      <c r="Q32" s="24">
        <f t="shared" si="3"/>
        <v>25</v>
      </c>
      <c r="R32" s="18"/>
      <c r="S32" s="18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ht="16.5" customHeight="1">
      <c r="A33" s="22"/>
      <c r="B33" s="54"/>
      <c r="C33" s="54"/>
      <c r="D33" s="54"/>
      <c r="E33" s="54"/>
      <c r="F33" s="54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s="37" customFormat="1" ht="16.5" customHeight="1">
      <c r="A34" s="124" t="s">
        <v>126</v>
      </c>
      <c r="B34" s="125"/>
      <c r="C34" s="18">
        <v>1</v>
      </c>
      <c r="D34" s="18">
        <v>2</v>
      </c>
      <c r="E34" s="18">
        <v>3</v>
      </c>
      <c r="F34" s="18">
        <v>4</v>
      </c>
      <c r="G34" s="18"/>
      <c r="H34" s="69"/>
      <c r="I34" s="69"/>
      <c r="J34" s="69"/>
      <c r="K34" s="69"/>
      <c r="L34" s="69"/>
      <c r="M34" s="69"/>
      <c r="N34" s="69"/>
      <c r="O34" s="60"/>
      <c r="P34" s="60"/>
      <c r="Q34" s="60"/>
      <c r="R34" s="60"/>
      <c r="S34" s="6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53" s="37" customFormat="1" ht="16.5" customHeight="1">
      <c r="A35" s="123" t="s">
        <v>102</v>
      </c>
      <c r="B35" s="126"/>
      <c r="C35" s="63">
        <v>28</v>
      </c>
      <c r="D35" s="63">
        <v>25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56"/>
      <c r="P35" s="56"/>
      <c r="Q35" s="56"/>
      <c r="R35" s="56"/>
      <c r="S35" s="56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37" customFormat="1" ht="16.5" customHeight="1">
      <c r="A36" s="48" t="s">
        <v>42</v>
      </c>
      <c r="B36" s="59"/>
      <c r="C36" s="63">
        <v>5</v>
      </c>
      <c r="D36" s="63">
        <v>5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32"/>
      <c r="P36" s="32"/>
      <c r="Q36" s="32"/>
      <c r="R36" s="32"/>
      <c r="S36" s="56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</row>
    <row r="37" spans="1:53" s="37" customFormat="1" ht="16.5" customHeight="1">
      <c r="A37" s="48" t="s">
        <v>43</v>
      </c>
      <c r="B37" s="59"/>
      <c r="C37" s="63">
        <v>2</v>
      </c>
      <c r="D37" s="63">
        <v>2</v>
      </c>
      <c r="E37" s="63">
        <v>1</v>
      </c>
      <c r="F37" s="63">
        <v>1</v>
      </c>
      <c r="G37" s="63"/>
      <c r="H37" s="63"/>
      <c r="I37" s="63"/>
      <c r="J37" s="63"/>
      <c r="K37" s="63"/>
      <c r="L37" s="63"/>
      <c r="M37" s="63"/>
      <c r="N37" s="63"/>
      <c r="O37" s="32"/>
      <c r="P37" s="32"/>
      <c r="Q37" s="32"/>
      <c r="R37" s="32"/>
      <c r="S37" s="56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s="37" customFormat="1" ht="16.5" customHeight="1">
      <c r="A38" s="123" t="s">
        <v>103</v>
      </c>
      <c r="B38" s="126"/>
      <c r="C38" s="63"/>
      <c r="D38" s="63"/>
      <c r="E38" s="68"/>
      <c r="F38" s="68"/>
      <c r="G38" s="68"/>
      <c r="H38" s="63"/>
      <c r="I38" s="68"/>
      <c r="J38" s="68"/>
      <c r="K38" s="68"/>
      <c r="L38" s="68"/>
      <c r="M38" s="68"/>
      <c r="N38" s="68"/>
      <c r="O38" s="61"/>
      <c r="P38" s="38"/>
      <c r="Q38" s="38"/>
      <c r="R38" s="38"/>
      <c r="S38" s="56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37" customFormat="1" ht="16.5" customHeight="1">
      <c r="A39" s="122" t="s">
        <v>104</v>
      </c>
      <c r="B39" s="12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1"/>
      <c r="P39" s="38"/>
      <c r="Q39" s="38"/>
      <c r="R39" s="38"/>
      <c r="S39" s="56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2:54" s="29" customFormat="1" ht="14.25" customHeight="1">
      <c r="B40" s="143" t="s">
        <v>114</v>
      </c>
      <c r="C40" s="143"/>
      <c r="D40" s="143"/>
      <c r="E40" s="143"/>
      <c r="F40" s="143"/>
      <c r="G40" s="143"/>
      <c r="H40" s="14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0"/>
    </row>
    <row r="41" spans="2:54" s="29" customFormat="1" ht="22.5" customHeight="1">
      <c r="B41" s="25" t="s">
        <v>115</v>
      </c>
      <c r="C41" s="139" t="s">
        <v>29</v>
      </c>
      <c r="D41" s="139"/>
      <c r="E41" s="139"/>
      <c r="F41" s="139"/>
      <c r="G41" s="139"/>
      <c r="H41" s="13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1"/>
      <c r="Y41" s="32"/>
      <c r="Z41" s="32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0"/>
    </row>
    <row r="42" spans="2:54" s="29" customFormat="1" ht="15" customHeight="1">
      <c r="B42" s="25" t="s">
        <v>111</v>
      </c>
      <c r="C42" s="142">
        <f>H23-H20-H19</f>
        <v>11</v>
      </c>
      <c r="D42" s="142"/>
      <c r="E42" s="142"/>
      <c r="F42" s="142"/>
      <c r="G42" s="142"/>
      <c r="H42" s="14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2"/>
      <c r="Z42" s="32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0"/>
    </row>
    <row r="43" spans="2:54" s="29" customFormat="1" ht="15" customHeight="1">
      <c r="B43" s="25" t="s">
        <v>112</v>
      </c>
      <c r="C43" s="142">
        <v>49</v>
      </c>
      <c r="D43" s="139"/>
      <c r="E43" s="139"/>
      <c r="F43" s="139"/>
      <c r="G43" s="139"/>
      <c r="H43" s="139"/>
      <c r="I43" s="137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31"/>
      <c r="Y43" s="32"/>
      <c r="Z43" s="33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0"/>
    </row>
    <row r="44" spans="2:54" s="29" customFormat="1" ht="15" customHeight="1">
      <c r="B44" s="25" t="s">
        <v>79</v>
      </c>
      <c r="C44" s="139">
        <f>H19+H20</f>
        <v>60</v>
      </c>
      <c r="D44" s="139"/>
      <c r="E44" s="139"/>
      <c r="F44" s="139"/>
      <c r="G44" s="139"/>
      <c r="H44" s="13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1"/>
      <c r="Y44" s="32"/>
      <c r="Z44" s="3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0"/>
    </row>
    <row r="45" spans="2:54" s="29" customFormat="1" ht="14.25" customHeight="1">
      <c r="B45" s="26" t="s">
        <v>113</v>
      </c>
      <c r="C45" s="140">
        <f>C42+C43+C44</f>
        <v>120</v>
      </c>
      <c r="D45" s="140"/>
      <c r="E45" s="140"/>
      <c r="F45" s="140"/>
      <c r="G45" s="140"/>
      <c r="H45" s="140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1"/>
      <c r="T45" s="31"/>
      <c r="U45" s="31"/>
      <c r="V45" s="31"/>
      <c r="W45" s="31"/>
      <c r="X45" s="31"/>
      <c r="BB45" s="20"/>
    </row>
    <row r="46" spans="54:55" s="29" customFormat="1" ht="15.75">
      <c r="BB46" s="20"/>
      <c r="BC46" s="34"/>
    </row>
    <row r="47" spans="1:55" s="29" customFormat="1" ht="15.75">
      <c r="A47" s="35"/>
      <c r="B47" s="141" t="s">
        <v>116</v>
      </c>
      <c r="C47" s="141"/>
      <c r="D47" s="141"/>
      <c r="E47" s="141"/>
      <c r="F47" s="141"/>
      <c r="G47" s="141"/>
      <c r="H47" s="141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BB47" s="20"/>
      <c r="BC47" s="34"/>
    </row>
    <row r="48" spans="1:54" s="29" customFormat="1" ht="15" customHeight="1">
      <c r="A48" s="144" t="s">
        <v>117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20"/>
    </row>
    <row r="49" spans="1:53" s="20" customFormat="1" ht="15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2:54" s="29" customFormat="1" ht="15.75">
      <c r="B50" s="136" t="s">
        <v>129</v>
      </c>
      <c r="C50" s="136"/>
      <c r="D50" s="136"/>
      <c r="E50" s="136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BB50" s="20"/>
    </row>
    <row r="51" spans="2:54" s="29" customFormat="1" ht="15.75">
      <c r="B51" s="72" t="s">
        <v>118</v>
      </c>
      <c r="C51" s="71"/>
      <c r="D51" s="71"/>
      <c r="E51" s="71"/>
      <c r="F51" s="71"/>
      <c r="G51" s="71"/>
      <c r="H51" s="71"/>
      <c r="I51" s="71"/>
      <c r="J51" s="71"/>
      <c r="K51" s="71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BB51" s="20"/>
    </row>
  </sheetData>
  <mergeCells count="53">
    <mergeCell ref="B40:H40"/>
    <mergeCell ref="C41:H41"/>
    <mergeCell ref="A48:BA48"/>
    <mergeCell ref="C42:H42"/>
    <mergeCell ref="B50:E50"/>
    <mergeCell ref="I43:W43"/>
    <mergeCell ref="C44:H44"/>
    <mergeCell ref="C45:H45"/>
    <mergeCell ref="B47:H47"/>
    <mergeCell ref="C43:H43"/>
    <mergeCell ref="A10:S10"/>
    <mergeCell ref="R8:R9"/>
    <mergeCell ref="E3:E9"/>
    <mergeCell ref="A2:A9"/>
    <mergeCell ref="B2:B9"/>
    <mergeCell ref="C3:C9"/>
    <mergeCell ref="D3:D9"/>
    <mergeCell ref="C2:G2"/>
    <mergeCell ref="G3:G9"/>
    <mergeCell ref="F3:F9"/>
    <mergeCell ref="P3:Q3"/>
    <mergeCell ref="R3:S3"/>
    <mergeCell ref="K4:N4"/>
    <mergeCell ref="L5:L9"/>
    <mergeCell ref="P7:S7"/>
    <mergeCell ref="M5:M9"/>
    <mergeCell ref="N5:N9"/>
    <mergeCell ref="J3:N3"/>
    <mergeCell ref="O3:O9"/>
    <mergeCell ref="A1:S1"/>
    <mergeCell ref="S8:S9"/>
    <mergeCell ref="P8:P9"/>
    <mergeCell ref="Q8:Q9"/>
    <mergeCell ref="H2:H9"/>
    <mergeCell ref="P2:S2"/>
    <mergeCell ref="K5:K9"/>
    <mergeCell ref="I2:O2"/>
    <mergeCell ref="P4:S4"/>
    <mergeCell ref="J4:J9"/>
    <mergeCell ref="A24:S24"/>
    <mergeCell ref="A25:S25"/>
    <mergeCell ref="A18:S18"/>
    <mergeCell ref="A22:B22"/>
    <mergeCell ref="I3:I9"/>
    <mergeCell ref="P6:S6"/>
    <mergeCell ref="A23:B23"/>
    <mergeCell ref="A39:B39"/>
    <mergeCell ref="A34:B34"/>
    <mergeCell ref="A35:B35"/>
    <mergeCell ref="A38:B38"/>
    <mergeCell ref="A11:S11"/>
    <mergeCell ref="A14:S14"/>
    <mergeCell ref="A28:S28"/>
  </mergeCells>
  <printOptions/>
  <pageMargins left="0.58" right="0.4330708661417323" top="0.88" bottom="0.25" header="0.9" footer="0.26"/>
  <pageSetup fitToHeight="4" horizontalDpi="600" verticalDpi="600" orientation="landscape" paperSize="9" scale="90" r:id="rId2"/>
  <rowBreaks count="1" manualBreakCount="1">
    <brk id="2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Physics and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2016-09-15T06:44:02Z</cp:lastPrinted>
  <dcterms:created xsi:type="dcterms:W3CDTF">2008-03-03T10:52:45Z</dcterms:created>
  <dcterms:modified xsi:type="dcterms:W3CDTF">2016-09-18T16:14:20Z</dcterms:modified>
  <cp:category/>
  <cp:version/>
  <cp:contentType/>
  <cp:contentStatus/>
</cp:coreProperties>
</file>